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449 - 11.11. - ZCU - AV technika (II.) 061-2022 videostřiźna Bouzek\Odevzdání\"/>
    </mc:Choice>
  </mc:AlternateContent>
  <xr:revisionPtr revIDLastSave="0" documentId="13_ncr:1_{E51DFB83-73F9-4263-9FAB-378A213A4A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" i="1" l="1"/>
  <c r="R7" i="1" l="1"/>
  <c r="S7" i="1" l="1"/>
  <c r="P10" i="1"/>
  <c r="Q10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<sst xmlns="http://schemas.openxmlformats.org/spreadsheetml/2006/main" count="43" uniqueCount="41">
  <si>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</si>
  <si>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</si>
  <si>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</si>
  <si>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</si>
  <si>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</si>
  <si>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</si>
  <si>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</si>
  <si>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</si>
  <si>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</si>
  <si>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</si>
  <si>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</si>
  <si>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</si>
  <si>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32330000-5 - Přístroje pro nahrávání a reprodukci zvuku a obrazu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</si>
  <si>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</si>
  <si>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</si>
  <si>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</si>
  <si>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</si>
  <si>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</si>
  <si>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</si>
  <si>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</si>
  <si>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</si>
  <si>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</si>
  <si>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</si>
  <si>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</si>
  <si>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</si>
  <si>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</si>
  <si>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</si>
  <si>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</si>
  <si>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</si>
  <si>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</si>
  <si>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061 - 2022</t>
  </si>
  <si>
    <t>ANO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</si>
  <si>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</si>
  <si>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</si>
  <si>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A2-FEL-8</t>
  </si>
  <si>
    <t>Ing. Stanislav Bouzek,
Tel.: 37763 4572,
722 943 885</t>
  </si>
  <si>
    <t>Univerzitní 26, 
301 00 Plzeň,
Fakulta elektrotechnická - Katedra materiálů a technologií,
místnost EL 303</t>
  </si>
  <si>
    <t>Video střižna</t>
  </si>
  <si>
    <t>Vstup minimálně 4x HDMI, 
multiview výstup, 
připojení přes USB-C k PC,
záznam všech vstupů na externí disk, 
náhledový monitor o úhlopříčce minimálně 24" a rozlišením fullHD.</t>
  </si>
  <si>
    <t>BLACKMAGIC DESIGN ATEM MINI PRO ISO (BMD-SWATEMMINIPROISO)  + 24" ASUS VA24EHE (90LM0569-B01170) záruka 24 měsíců</t>
  </si>
  <si>
    <t>https://www.displayspecifications.com/en/model/45991b94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</si>
</sst>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G1" zoomScale="71" zoomScaleNormal="71" workbookViewId="0">
      <selection activeCell="K10" sqref="K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.42578125" style="1" customWidth="1"/>
    <col min="7" max="7" width="27.85546875" style="1" customWidth="1"/>
    <col min="8" max="8" width="27.7109375" style="1" customWidth="1"/>
    <col min="9" max="9" width="21.42578125" style="1" customWidth="1"/>
    <col min="10" max="10" width="16.5703125" style="1" customWidth="1"/>
    <col min="11" max="11" width="46.42578125" style="5" customWidth="1"/>
    <col min="12" max="12" width="25.7109375" style="5" customWidth="1"/>
    <col min="13" max="13" width="38.7109375" style="1" customWidth="1"/>
    <col min="14" max="14" width="28" style="1" customWidth="1"/>
    <col min="15" max="15" width="16.570312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28515625" style="5" hidden="1" customWidth="1"/>
    <col min="21" max="21" width="29" style="4" customWidth="1"/>
    <col min="22" max="16384" width="9.140625" style="5"/>
  </cols>
  <sheetData>
    <row r="1" spans="1:21" ht="42.6" customHeight="1" x14ac:dyDescent="0.25">
      <c r="B1" s="65" t="s">
        <v>30</v>
      </c>
      <c r="C1" s="66"/>
      <c r="D1" s="66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33</v>
      </c>
      <c r="L6" s="38" t="s">
        <v>18</v>
      </c>
      <c r="M6" s="34" t="s">
        <v>19</v>
      </c>
      <c r="N6" s="24" t="s">
        <v>28</v>
      </c>
      <c r="O6" s="34" t="s">
        <v>20</v>
      </c>
      <c r="P6" s="24" t="s">
        <v>6</v>
      </c>
      <c r="Q6" s="25" t="s">
        <v>7</v>
      </c>
      <c r="R6" s="57" t="s">
        <v>8</v>
      </c>
      <c r="S6" s="57" t="s">
        <v>9</v>
      </c>
      <c r="T6" s="34" t="s">
        <v>21</v>
      </c>
      <c r="U6" s="34" t="s">
        <v>22</v>
      </c>
    </row>
    <row r="7" spans="1:21" ht="225" customHeight="1" thickTop="1" thickBot="1" x14ac:dyDescent="0.3">
      <c r="A7" s="26"/>
      <c r="B7" s="43">
        <v>1</v>
      </c>
      <c r="C7" s="54" t="s">
        <v>37</v>
      </c>
      <c r="D7" s="44">
        <v>1</v>
      </c>
      <c r="E7" s="45" t="s">
        <v>23</v>
      </c>
      <c r="F7" s="55" t="s">
        <v>38</v>
      </c>
      <c r="G7" s="59" t="s">
        <v>39</v>
      </c>
      <c r="H7" s="59" t="s">
        <v>40</v>
      </c>
      <c r="I7" s="46" t="s">
        <v>29</v>
      </c>
      <c r="J7" s="46" t="s">
        <v>31</v>
      </c>
      <c r="K7" s="47" t="s">
        <v>32</v>
      </c>
      <c r="L7" s="48" t="s">
        <v>35</v>
      </c>
      <c r="M7" s="48" t="s">
        <v>36</v>
      </c>
      <c r="N7" s="49">
        <v>21</v>
      </c>
      <c r="O7" s="50">
        <f>D7*P7</f>
        <v>19500</v>
      </c>
      <c r="P7" s="51">
        <v>19500</v>
      </c>
      <c r="Q7" s="58">
        <v>16950</v>
      </c>
      <c r="R7" s="52">
        <f>D7*Q7</f>
        <v>16950</v>
      </c>
      <c r="S7" s="53" t="str">
        <f t="shared" ref="S7" si="0">IF(ISNUMBER(Q7), IF(Q7&gt;P7,"NEVYHOVUJE","VYHOVUJE")," ")</f>
        <v>VYHOVUJE</v>
      </c>
      <c r="T7" s="47" t="s">
        <v>34</v>
      </c>
      <c r="U7" s="45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3">
      <c r="B9" s="67" t="s">
        <v>26</v>
      </c>
      <c r="C9" s="68"/>
      <c r="D9" s="68"/>
      <c r="E9" s="68"/>
      <c r="F9" s="68"/>
      <c r="G9" s="68"/>
      <c r="H9" s="56"/>
      <c r="I9" s="27"/>
      <c r="J9" s="27"/>
      <c r="K9" s="27"/>
      <c r="L9" s="8"/>
      <c r="M9" s="8"/>
      <c r="N9" s="28"/>
      <c r="O9" s="28"/>
      <c r="P9" s="29" t="s">
        <v>10</v>
      </c>
      <c r="Q9" s="69" t="s">
        <v>11</v>
      </c>
      <c r="R9" s="70"/>
      <c r="S9" s="71"/>
      <c r="T9" s="22"/>
      <c r="U9" s="30"/>
    </row>
    <row r="10" spans="1:21" ht="53.25" customHeight="1" thickTop="1" thickBot="1" x14ac:dyDescent="0.3">
      <c r="B10" s="64" t="s">
        <v>24</v>
      </c>
      <c r="C10" s="64"/>
      <c r="D10" s="64"/>
      <c r="E10" s="64"/>
      <c r="F10" s="64"/>
      <c r="G10" s="64"/>
      <c r="H10" s="64"/>
      <c r="I10" s="31"/>
      <c r="L10" s="12"/>
      <c r="M10" s="12"/>
      <c r="N10" s="32"/>
      <c r="O10" s="32"/>
      <c r="P10" s="33">
        <f>SUM(O7:O7)</f>
        <v>19500</v>
      </c>
      <c r="Q10" s="60">
        <f>SUM(R7:R7)</f>
        <v>16950</v>
      </c>
      <c r="R10" s="61"/>
      <c r="S10" s="62"/>
    </row>
    <row r="11" spans="1:21" ht="15.75" thickTop="1" x14ac:dyDescent="0.25">
      <c r="B11" s="63" t="s">
        <v>25</v>
      </c>
      <c r="C11" s="63"/>
      <c r="D11" s="63"/>
      <c r="E11" s="63"/>
      <c r="F11" s="63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Rm/0tVM081OZ8iKtrzQ/u+6CBue0gnETil2HZ5bF1FT/NvqR1jLUEQklhoPz+Cz+y7daLgsxh2oXBDwkREkDQA==" saltValue="X5avJOTkFAejiDfRI/vF3w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5" operator="equal">
      <formula>"VYHOVUJE"</formula>
    </cfRule>
  </conditionalFormatting>
  <conditionalFormatting sqref="S7">
    <cfRule type="cellIs" dxfId="5" priority="64" operator="equal">
      <formula>"NEVYHOVUJE"</formula>
    </cfRule>
  </conditionalFormatting>
  <conditionalFormatting sqref="G7:H7 Q7">
    <cfRule type="containsBlanks" dxfId="4" priority="45">
      <formula>LEN(TRIM(G7))=0</formula>
    </cfRule>
  </conditionalFormatting>
  <conditionalFormatting sqref="G7:H7 Q7">
    <cfRule type="notContainsBlanks" dxfId="3" priority="43">
      <formula>LEN(TRIM(G7))&gt;0</formula>
    </cfRule>
  </conditionalFormatting>
  <conditionalFormatting sqref="G7:H7 Q7">
    <cfRule type="notContainsBlanks" dxfId="2" priority="42">
      <formula>LEN(TRIM(G7))&gt;0</formula>
    </cfRule>
  </conditionalFormatting>
  <conditionalFormatting sqref="G7:H7">
    <cfRule type="notContainsBlanks" dxfId="1" priority="41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F596625E-C0A3-4B32-9204-ED7E93012402}">
      <formula1>"ANO,NE"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2022-10-04T08:18:52Z</cp:lastPrinted>
  <dcterms:created xsi:type="dcterms:W3CDTF">2014-03-05T12:43:32Z</dcterms:created>
  <dcterms:modified xsi:type="dcterms:W3CDTF">2022-11-09T14:13:53Z</dcterms:modified>
</cp:coreProperties>
</file>